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920" windowHeight="787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<sst xmlns="http://schemas.openxmlformats.org/spreadsheetml/2006/main" count="60" uniqueCount="60">
  <si>
    <t>Наименование доходов</t>
  </si>
  <si>
    <t>Код бюджетной классификации</t>
  </si>
  <si>
    <t>ВСЕГО ДОХОДОВ</t>
  </si>
  <si>
    <t xml:space="preserve">ДОХОДЫ, налоговые и неналоговые, в т.ч.: </t>
  </si>
  <si>
    <t>НАЛОГИ НА ПРИБЫЛЬ, ДОХОДЫ, из них:</t>
  </si>
  <si>
    <t>Налог на доходы физических лиц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</si>
  <si>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</si>
  <si>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</si>
  <si>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налогооблажения, расположенным в границах поселений </t>
  </si>
  <si>
    <t xml:space="preserve">Земельный налог, взимаемый по ставкам, установленным в соответствии с подпунктом 1 пункта 1 статьи 394 Налогового кодекса РФ 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</si>
  <si>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</si>
  <si>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</si>
  <si>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 в т.ч.</t>
  </si>
  <si>
    <t>000 0 00 00000 00 0000 000</t>
  </si>
  <si>
    <t>000 1 00 00000 00 0000 000</t>
  </si>
  <si>
    <t>182 1 01 00000 00 0000 000</t>
  </si>
  <si>
    <t>182 1 01 02000 01 0000 110</t>
  </si>
  <si>
    <t>182 1 06 00000 00 0000 000</t>
  </si>
  <si>
    <t>182 1 06 01000 00 0000 110</t>
  </si>
  <si>
    <t>182 1 06 01030 10 0000 110</t>
  </si>
  <si>
    <t>182 1 06 06000 00 0000 110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</si>
  <si>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</si>
  <si>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поселения</t>
  </si>
  <si>
    <t>Дотации бюджетам поселений на поддержку мер по обеспечению сбалансированности бюджетов (РФФПП+обл.)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</si>
  <si>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</si>
  <si>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РФ</t>
  </si>
  <si>
    <t>Дотации бюджетам поселений на выравнивание бюджетной обеспеченности (РФФПП + област)</t>
  </si>
  <si>
    <t>Доходы от сдачи в аренду имущества, составляющего казну поселений (за исключением земельных участков)</t>
  </si>
  <si>
    <t>УТВЕРЖДАЮ</t>
  </si>
  <si>
    <t xml:space="preserve">182 1 06 06033 10 0000 110 </t>
  </si>
  <si>
    <t xml:space="preserve">182 1 06 06043 10 0000 110 </t>
  </si>
  <si>
    <t>Налоговые доходы</t>
  </si>
  <si>
    <t>Неналоговые доходы.</t>
  </si>
  <si>
    <t>Отклонение</t>
  </si>
  <si>
    <t>Главный бухгалтер</t>
  </si>
  <si>
    <t>Глава Петрозаводского сельского поселения</t>
  </si>
  <si>
    <t>___________________Р.Ф. Сайфигазин</t>
  </si>
  <si>
    <t>806 2 02 02041 10 0000 151</t>
  </si>
  <si>
    <t>806 1 11 00000 00 0000 000</t>
  </si>
  <si>
    <t>806 2 02 00000 00 0000 000</t>
  </si>
  <si>
    <t>806 2 02 01001 10 0000 151</t>
  </si>
  <si>
    <t>806 2 02 01003 10 0000 151</t>
  </si>
  <si>
    <t>806 2 02 03015 10 0000 151</t>
  </si>
  <si>
    <t>806 2 02 02999 10 0000 151</t>
  </si>
  <si>
    <t>Субсидии бюджетам поселений на строительство, модернизацию , ремонт и соднржание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</si>
  <si>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806 1 11 05075 10 0000 120 </t>
  </si>
  <si>
    <t>806 2 00 00000 00 0000 000</t>
  </si>
  <si>
    <t>806 1 14 02053 10 0000 410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</si>
  <si>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МУП, в том числе казенных, в части реализации основных средств по указанному имуществу)</t>
  </si>
  <si>
    <t>Смета доходов Петрозаводского сельского поселения на 01 ноября 2016 года</t>
  </si>
  <si>
    <t>План на 01 января 2016г.</t>
  </si>
  <si>
    <t>Уточненное на 01 ноября 2016г.</t>
  </si>
  <si>
    <t>Уточненное на 01 декабря 2016г.</t>
  </si>
  <si>
    <t>Винс О.Е.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</si>
  <si>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</si>
  <si>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182 1 05 0301001 1000 110</t>
  </si>
  <si>
    <t>806 1 13 0299510 0000 130</t>
  </si>
  <si>
    <t>Прочие доходы от компенсации затрат бюджетов сельских поселений (перерасчеты, недоимка и задолженность по соответствующему платежу, в том числе по отмененному)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</si>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</sst>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i/>
      <sz val="9"/>
      <name val="Calibri"/>
      <family val="2"/>
    </font>
    <font>
      <b/>
      <sz val="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5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wrapText="1"/>
    </xf>
    <xf numFmtId="0" fontId="22" fillId="0" borderId="18" xfId="0" applyFont="1" applyBorder="1" applyAlignment="1">
      <alignment/>
    </xf>
    <xf numFmtId="4" fontId="22" fillId="0" borderId="18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0" fontId="22" fillId="0" borderId="21" xfId="0" applyFont="1" applyBorder="1" applyAlignment="1">
      <alignment wrapText="1"/>
    </xf>
    <xf numFmtId="0" fontId="22" fillId="0" borderId="22" xfId="0" applyFont="1" applyBorder="1" applyAlignment="1">
      <alignment/>
    </xf>
    <xf numFmtId="4" fontId="22" fillId="0" borderId="22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0" fontId="23" fillId="0" borderId="25" xfId="0" applyFont="1" applyBorder="1" applyAlignment="1">
      <alignment wrapText="1"/>
    </xf>
    <xf numFmtId="0" fontId="23" fillId="0" borderId="26" xfId="0" applyFont="1" applyBorder="1" applyAlignment="1">
      <alignment/>
    </xf>
    <xf numFmtId="4" fontId="23" fillId="0" borderId="26" xfId="0" applyNumberFormat="1" applyFont="1" applyBorder="1" applyAlignment="1">
      <alignment/>
    </xf>
    <xf numFmtId="4" fontId="23" fillId="0" borderId="27" xfId="0" applyNumberFormat="1" applyFont="1" applyBorder="1" applyAlignment="1">
      <alignment/>
    </xf>
    <xf numFmtId="4" fontId="23" fillId="0" borderId="28" xfId="0" applyNumberFormat="1" applyFont="1" applyBorder="1" applyAlignment="1">
      <alignment/>
    </xf>
    <xf numFmtId="0" fontId="24" fillId="0" borderId="13" xfId="0" applyFont="1" applyBorder="1" applyAlignment="1">
      <alignment wrapText="1"/>
    </xf>
    <xf numFmtId="0" fontId="24" fillId="0" borderId="14" xfId="0" applyFont="1" applyBorder="1" applyAlignment="1">
      <alignment/>
    </xf>
    <xf numFmtId="4" fontId="24" fillId="0" borderId="14" xfId="0" applyNumberFormat="1" applyFont="1" applyBorder="1" applyAlignment="1">
      <alignment/>
    </xf>
    <xf numFmtId="4" fontId="24" fillId="0" borderId="15" xfId="0" applyNumberFormat="1" applyFont="1" applyBorder="1" applyAlignment="1">
      <alignment/>
    </xf>
    <xf numFmtId="4" fontId="24" fillId="0" borderId="16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22" fillId="0" borderId="14" xfId="0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5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0" fontId="22" fillId="0" borderId="13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4" xfId="0" applyFont="1" applyBorder="1" applyAlignment="1">
      <alignment/>
    </xf>
    <xf numFmtId="4" fontId="23" fillId="0" borderId="14" xfId="0" applyNumberFormat="1" applyFont="1" applyBorder="1" applyAlignment="1">
      <alignment/>
    </xf>
    <xf numFmtId="4" fontId="23" fillId="0" borderId="15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0" fontId="24" fillId="0" borderId="17" xfId="0" applyFont="1" applyBorder="1" applyAlignment="1">
      <alignment wrapText="1"/>
    </xf>
    <xf numFmtId="0" fontId="24" fillId="0" borderId="18" xfId="0" applyFont="1" applyBorder="1" applyAlignment="1">
      <alignment/>
    </xf>
    <xf numFmtId="4" fontId="24" fillId="0" borderId="18" xfId="0" applyNumberFormat="1" applyFont="1" applyBorder="1" applyAlignment="1">
      <alignment/>
    </xf>
    <xf numFmtId="4" fontId="24" fillId="0" borderId="19" xfId="0" applyNumberFormat="1" applyFont="1" applyBorder="1" applyAlignment="1">
      <alignment/>
    </xf>
    <xf numFmtId="0" fontId="23" fillId="0" borderId="21" xfId="0" applyFont="1" applyBorder="1" applyAlignment="1">
      <alignment wrapText="1"/>
    </xf>
    <xf numFmtId="0" fontId="23" fillId="0" borderId="22" xfId="0" applyFont="1" applyBorder="1" applyAlignment="1">
      <alignment/>
    </xf>
    <xf numFmtId="4" fontId="23" fillId="0" borderId="22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4" fontId="23" fillId="0" borderId="24" xfId="0" applyNumberFormat="1" applyFont="1" applyBorder="1" applyAlignment="1">
      <alignment/>
    </xf>
    <xf numFmtId="0" fontId="22" fillId="0" borderId="25" xfId="0" applyFont="1" applyBorder="1" applyAlignment="1">
      <alignment wrapText="1"/>
    </xf>
    <xf numFmtId="0" fontId="22" fillId="0" borderId="26" xfId="0" applyFont="1" applyBorder="1" applyAlignment="1">
      <alignment/>
    </xf>
    <xf numFmtId="4" fontId="22" fillId="0" borderId="26" xfId="0" applyNumberFormat="1" applyFont="1" applyBorder="1" applyAlignment="1">
      <alignment/>
    </xf>
    <xf numFmtId="4" fontId="22" fillId="0" borderId="27" xfId="0" applyNumberFormat="1" applyFont="1" applyBorder="1" applyAlignment="1">
      <alignment/>
    </xf>
    <xf numFmtId="4" fontId="22" fillId="0" borderId="28" xfId="0" applyNumberFormat="1" applyFont="1" applyBorder="1" applyAlignment="1">
      <alignment/>
    </xf>
    <xf numFmtId="4" fontId="22" fillId="0" borderId="29" xfId="0" applyNumberFormat="1" applyFont="1" applyBorder="1" applyAlignment="1">
      <alignment/>
    </xf>
    <xf numFmtId="49" fontId="22" fillId="0" borderId="18" xfId="0" applyNumberFormat="1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4" fontId="22" fillId="0" borderId="31" xfId="0" applyNumberFormat="1" applyFont="1" applyBorder="1" applyAlignment="1">
      <alignment/>
    </xf>
    <xf numFmtId="4" fontId="22" fillId="0" borderId="32" xfId="0" applyNumberFormat="1" applyFont="1" applyBorder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tabSelected="1" zoomScalePageLayoutView="0" workbookViewId="0" topLeftCell="A28">
      <selection activeCell="C36" sqref="C36"/>
    </sheetView>
  </sheetViews>
  <sheetFormatPr defaultColWidth="9.140625" defaultRowHeight="15"/>
  <cols>
    <col min="1" max="1" width="0.9921875" style="0" customWidth="1"/>
    <col min="2" max="2" width="32.8515625" style="0" customWidth="1"/>
    <col min="3" max="3" width="16.7109375" style="0" customWidth="1"/>
    <col min="4" max="7" width="10.7109375" style="0" customWidth="1"/>
  </cols>
  <sheetData>
    <row r="1" ht="3" customHeight="1"/>
    <row r="2" spans="3:7" ht="14.25" customHeight="1">
      <c r="C2" s="6" t="s">
        <v>28</v>
      </c>
      <c r="D2" s="6"/>
      <c r="E2" s="6"/>
      <c r="F2" s="6"/>
      <c r="G2" s="6"/>
    </row>
    <row r="3" spans="3:7" ht="13.5" customHeight="1">
      <c r="C3" s="6" t="s">
        <v>35</v>
      </c>
      <c r="D3" s="6"/>
      <c r="E3" s="6"/>
      <c r="F3" s="6"/>
      <c r="G3" s="6"/>
    </row>
    <row r="4" spans="3:7" ht="13.5" customHeight="1">
      <c r="C4" s="2"/>
      <c r="D4" s="6" t="s">
        <v>36</v>
      </c>
      <c r="E4" s="6"/>
      <c r="F4" s="6"/>
      <c r="G4" s="6"/>
    </row>
    <row r="5" ht="12.75" customHeight="1"/>
    <row r="6" spans="2:7" ht="15">
      <c r="B6" s="5" t="s">
        <v>49</v>
      </c>
      <c r="C6" s="5"/>
      <c r="D6" s="5"/>
      <c r="E6" s="5"/>
      <c r="F6" s="5"/>
      <c r="G6" s="5"/>
    </row>
    <row r="7" spans="3:7" ht="1.5" customHeight="1" thickBot="1">
      <c r="C7" s="4"/>
      <c r="D7" s="4"/>
      <c r="E7" s="4"/>
      <c r="F7" s="4"/>
      <c r="G7" s="4"/>
    </row>
    <row r="8" spans="2:7" ht="34.5">
      <c r="B8" s="7" t="s">
        <v>0</v>
      </c>
      <c r="C8" s="8" t="s">
        <v>1</v>
      </c>
      <c r="D8" s="8" t="s">
        <v>50</v>
      </c>
      <c r="E8" s="8" t="s">
        <v>51</v>
      </c>
      <c r="F8" s="8" t="s">
        <v>52</v>
      </c>
      <c r="G8" s="9" t="s">
        <v>33</v>
      </c>
    </row>
    <row r="9" spans="2:7" ht="11.25" customHeight="1">
      <c r="B9" s="10">
        <v>1</v>
      </c>
      <c r="C9" s="11">
        <v>2</v>
      </c>
      <c r="D9" s="11">
        <v>3</v>
      </c>
      <c r="E9" s="11">
        <v>4</v>
      </c>
      <c r="F9" s="12"/>
      <c r="G9" s="13">
        <v>4</v>
      </c>
    </row>
    <row r="10" spans="2:7" ht="12.75" customHeight="1" thickBot="1">
      <c r="B10" s="14" t="s">
        <v>2</v>
      </c>
      <c r="C10" s="15" t="s">
        <v>13</v>
      </c>
      <c r="D10" s="16">
        <f>D11+D28</f>
        <v>5525673</v>
      </c>
      <c r="E10" s="16">
        <f>E11+E28</f>
        <v>5335658.66</v>
      </c>
      <c r="F10" s="17">
        <f>F11+F28</f>
        <v>0</v>
      </c>
      <c r="G10" s="18">
        <f>F10-E10</f>
        <v>-5335658.66</v>
      </c>
    </row>
    <row r="11" spans="2:7" ht="16.5" customHeight="1" thickBot="1">
      <c r="B11" s="19" t="s">
        <v>3</v>
      </c>
      <c r="C11" s="20" t="s">
        <v>14</v>
      </c>
      <c r="D11" s="21">
        <f>D12+D23</f>
        <v>743200</v>
      </c>
      <c r="E11" s="21">
        <f>E12+E23</f>
        <v>817398.66</v>
      </c>
      <c r="F11" s="22">
        <f>F12+F23</f>
        <v>0</v>
      </c>
      <c r="G11" s="23">
        <f>G12+G23</f>
        <v>-762001.66</v>
      </c>
    </row>
    <row r="12" spans="2:7" ht="16.5" customHeight="1">
      <c r="B12" s="24" t="s">
        <v>31</v>
      </c>
      <c r="C12" s="25"/>
      <c r="D12" s="26">
        <f>D13+D17</f>
        <v>687200</v>
      </c>
      <c r="E12" s="26">
        <f>E13+E17+E16</f>
        <v>721818</v>
      </c>
      <c r="F12" s="27">
        <f>F13+F17</f>
        <v>0</v>
      </c>
      <c r="G12" s="28">
        <f>F12-E12+G16</f>
        <v>-722421</v>
      </c>
    </row>
    <row r="13" spans="2:7" ht="15.75" customHeight="1">
      <c r="B13" s="29" t="s">
        <v>4</v>
      </c>
      <c r="C13" s="30" t="s">
        <v>15</v>
      </c>
      <c r="D13" s="31">
        <f aca="true" t="shared" si="0" ref="D13:F14">D14</f>
        <v>38200</v>
      </c>
      <c r="E13" s="31">
        <f t="shared" si="0"/>
        <v>36176.71</v>
      </c>
      <c r="F13" s="32">
        <f t="shared" si="0"/>
        <v>0</v>
      </c>
      <c r="G13" s="33">
        <f>E13-D13</f>
        <v>-2023.2900000000009</v>
      </c>
    </row>
    <row r="14" spans="2:7" ht="15">
      <c r="B14" s="34" t="s">
        <v>5</v>
      </c>
      <c r="C14" s="35" t="s">
        <v>16</v>
      </c>
      <c r="D14" s="36">
        <f t="shared" si="0"/>
        <v>38200</v>
      </c>
      <c r="E14" s="36">
        <f t="shared" si="0"/>
        <v>36176.71</v>
      </c>
      <c r="F14" s="37">
        <f t="shared" si="0"/>
        <v>0</v>
      </c>
      <c r="G14" s="38">
        <f>E14-D14</f>
        <v>-2023.2900000000009</v>
      </c>
    </row>
    <row r="15" spans="2:7" ht="49.5" customHeight="1">
      <c r="B15" s="39" t="s">
        <v>25</v>
      </c>
      <c r="C15" s="35" t="s">
        <v>24</v>
      </c>
      <c r="D15" s="36">
        <v>38200</v>
      </c>
      <c r="E15" s="36">
        <v>36176.71</v>
      </c>
      <c r="F15" s="37"/>
      <c r="G15" s="38">
        <f>D15-E15</f>
        <v>2023.2900000000009</v>
      </c>
    </row>
    <row r="16" spans="2:7" ht="49.5" customHeight="1">
      <c r="B16" s="39" t="s">
        <v>54</v>
      </c>
      <c r="C16" s="35" t="s">
        <v>55</v>
      </c>
      <c r="D16" s="36">
        <v>0</v>
      </c>
      <c r="E16" s="36">
        <v>603</v>
      </c>
      <c r="F16" s="37"/>
      <c r="G16" s="38">
        <f>D16-E16</f>
        <v>-603</v>
      </c>
    </row>
    <row r="17" spans="2:7" ht="12.75" customHeight="1">
      <c r="B17" s="29" t="s">
        <v>6</v>
      </c>
      <c r="C17" s="30" t="s">
        <v>17</v>
      </c>
      <c r="D17" s="31">
        <f>D18+D20</f>
        <v>649000</v>
      </c>
      <c r="E17" s="31">
        <f>E18+E20</f>
        <v>685038.29</v>
      </c>
      <c r="F17" s="32">
        <f>F18+F20</f>
        <v>0</v>
      </c>
      <c r="G17" s="33">
        <f>G18+G20</f>
        <v>-36038.29000000001</v>
      </c>
    </row>
    <row r="18" spans="2:7" ht="12" customHeight="1">
      <c r="B18" s="34" t="s">
        <v>7</v>
      </c>
      <c r="C18" s="35" t="s">
        <v>18</v>
      </c>
      <c r="D18" s="36">
        <f>D19</f>
        <v>288000</v>
      </c>
      <c r="E18" s="36">
        <f>E19</f>
        <v>112885.39</v>
      </c>
      <c r="F18" s="37">
        <f>F19</f>
        <v>0</v>
      </c>
      <c r="G18" s="38">
        <f>G19</f>
        <v>175114.61</v>
      </c>
    </row>
    <row r="19" spans="2:7" ht="28.5">
      <c r="B19" s="39" t="s">
        <v>8</v>
      </c>
      <c r="C19" s="35" t="s">
        <v>19</v>
      </c>
      <c r="D19" s="36">
        <v>288000</v>
      </c>
      <c r="E19" s="36">
        <v>112885.39</v>
      </c>
      <c r="F19" s="37"/>
      <c r="G19" s="38">
        <f>D19-E19</f>
        <v>175114.61</v>
      </c>
    </row>
    <row r="20" spans="2:7" ht="29.25" customHeight="1">
      <c r="B20" s="39" t="s">
        <v>9</v>
      </c>
      <c r="C20" s="35" t="s">
        <v>20</v>
      </c>
      <c r="D20" s="36">
        <f>D21+D22</f>
        <v>361000</v>
      </c>
      <c r="E20" s="36">
        <f>E21+E22</f>
        <v>572152.9</v>
      </c>
      <c r="F20" s="37">
        <f>F21+F22</f>
        <v>0</v>
      </c>
      <c r="G20" s="38">
        <f>G21+G22</f>
        <v>-211152.9</v>
      </c>
    </row>
    <row r="21" spans="2:7" ht="49.5" customHeight="1">
      <c r="B21" s="39" t="s">
        <v>58</v>
      </c>
      <c r="C21" s="35" t="s">
        <v>29</v>
      </c>
      <c r="D21" s="36">
        <v>182509</v>
      </c>
      <c r="E21" s="36">
        <v>517841.06</v>
      </c>
      <c r="F21" s="37"/>
      <c r="G21" s="38">
        <f>D21-E21</f>
        <v>-335332.06</v>
      </c>
    </row>
    <row r="22" spans="2:7" ht="48" customHeight="1">
      <c r="B22" s="39" t="s">
        <v>59</v>
      </c>
      <c r="C22" s="35" t="s">
        <v>30</v>
      </c>
      <c r="D22" s="36">
        <v>178491</v>
      </c>
      <c r="E22" s="36">
        <v>54311.84</v>
      </c>
      <c r="F22" s="37"/>
      <c r="G22" s="38">
        <f>D22-E22</f>
        <v>124179.16</v>
      </c>
    </row>
    <row r="23" spans="2:7" ht="15">
      <c r="B23" s="40" t="s">
        <v>32</v>
      </c>
      <c r="C23" s="41"/>
      <c r="D23" s="42">
        <f>D24</f>
        <v>56000</v>
      </c>
      <c r="E23" s="42">
        <f>E24</f>
        <v>95580.66</v>
      </c>
      <c r="F23" s="43">
        <f>F24+F25</f>
        <v>0</v>
      </c>
      <c r="G23" s="44">
        <f>G24</f>
        <v>-39580.66</v>
      </c>
    </row>
    <row r="24" spans="2:7" ht="42.75" customHeight="1">
      <c r="B24" s="29" t="s">
        <v>10</v>
      </c>
      <c r="C24" s="30" t="s">
        <v>38</v>
      </c>
      <c r="D24" s="31">
        <f>D26</f>
        <v>56000</v>
      </c>
      <c r="E24" s="31">
        <f>E25+E26+E27</f>
        <v>95580.66</v>
      </c>
      <c r="F24" s="32">
        <f>F26</f>
        <v>0</v>
      </c>
      <c r="G24" s="33">
        <f>G25+G26+G27</f>
        <v>-39580.66</v>
      </c>
    </row>
    <row r="25" spans="2:7" ht="55.5" customHeight="1">
      <c r="B25" s="45" t="s">
        <v>48</v>
      </c>
      <c r="C25" s="46" t="s">
        <v>47</v>
      </c>
      <c r="D25" s="47">
        <v>0</v>
      </c>
      <c r="E25" s="47">
        <v>29450</v>
      </c>
      <c r="F25" s="48"/>
      <c r="G25" s="33">
        <f>D25-E25</f>
        <v>-29450</v>
      </c>
    </row>
    <row r="26" spans="2:7" ht="27.75" customHeight="1">
      <c r="B26" s="14" t="s">
        <v>27</v>
      </c>
      <c r="C26" s="15" t="s">
        <v>45</v>
      </c>
      <c r="D26" s="16">
        <v>56000</v>
      </c>
      <c r="E26" s="16">
        <v>66126.36</v>
      </c>
      <c r="F26" s="17"/>
      <c r="G26" s="18">
        <f>D26-E26</f>
        <v>-10126.36</v>
      </c>
    </row>
    <row r="27" spans="2:7" ht="45.75" customHeight="1" thickBot="1">
      <c r="B27" s="14" t="s">
        <v>57</v>
      </c>
      <c r="C27" s="15" t="s">
        <v>56</v>
      </c>
      <c r="D27" s="16">
        <v>0</v>
      </c>
      <c r="E27" s="16">
        <v>4.3</v>
      </c>
      <c r="F27" s="17"/>
      <c r="G27" s="18">
        <f>D27-E27</f>
        <v>-4.3</v>
      </c>
    </row>
    <row r="28" spans="2:7" ht="15.75" thickBot="1">
      <c r="B28" s="49" t="s">
        <v>11</v>
      </c>
      <c r="C28" s="50" t="s">
        <v>46</v>
      </c>
      <c r="D28" s="51">
        <f>D29</f>
        <v>4782473</v>
      </c>
      <c r="E28" s="51">
        <f>E29</f>
        <v>4518260</v>
      </c>
      <c r="F28" s="52">
        <f>F29</f>
        <v>0</v>
      </c>
      <c r="G28" s="53">
        <f>G29</f>
        <v>264213</v>
      </c>
    </row>
    <row r="29" spans="2:7" ht="28.5">
      <c r="B29" s="54" t="s">
        <v>12</v>
      </c>
      <c r="C29" s="55" t="s">
        <v>39</v>
      </c>
      <c r="D29" s="56">
        <f>D30+D31+D32+D34</f>
        <v>4782473</v>
      </c>
      <c r="E29" s="56">
        <f>E30+E31+E32+E33+E34</f>
        <v>4518260</v>
      </c>
      <c r="F29" s="57">
        <f>F30+F31+F32+F33+F34</f>
        <v>0</v>
      </c>
      <c r="G29" s="58">
        <f>G30+G31+G32+G33+G34</f>
        <v>264213</v>
      </c>
    </row>
    <row r="30" spans="2:7" ht="20.25" thickBot="1">
      <c r="B30" s="39" t="s">
        <v>26</v>
      </c>
      <c r="C30" s="35" t="s">
        <v>40</v>
      </c>
      <c r="D30" s="36">
        <v>1308000</v>
      </c>
      <c r="E30" s="36">
        <v>1059193</v>
      </c>
      <c r="F30" s="37"/>
      <c r="G30" s="59">
        <f>D30-E30</f>
        <v>248807</v>
      </c>
    </row>
    <row r="31" spans="2:7" ht="29.25" thickBot="1">
      <c r="B31" s="39" t="s">
        <v>23</v>
      </c>
      <c r="C31" s="35" t="s">
        <v>41</v>
      </c>
      <c r="D31" s="36">
        <v>1094850</v>
      </c>
      <c r="E31" s="36">
        <v>1094850</v>
      </c>
      <c r="F31" s="37"/>
      <c r="G31" s="59">
        <f>D31-E31</f>
        <v>0</v>
      </c>
    </row>
    <row r="32" spans="2:7" ht="27.75" customHeight="1" thickBot="1">
      <c r="B32" s="39" t="s">
        <v>21</v>
      </c>
      <c r="C32" s="35" t="s">
        <v>42</v>
      </c>
      <c r="D32" s="36">
        <v>92430</v>
      </c>
      <c r="E32" s="36">
        <v>77024</v>
      </c>
      <c r="F32" s="37"/>
      <c r="G32" s="59">
        <f>D32-E32</f>
        <v>15406</v>
      </c>
    </row>
    <row r="33" spans="2:7" ht="47.25" customHeight="1" thickBot="1">
      <c r="B33" s="14" t="s">
        <v>44</v>
      </c>
      <c r="C33" s="60" t="s">
        <v>37</v>
      </c>
      <c r="D33" s="16">
        <v>0</v>
      </c>
      <c r="E33" s="16">
        <v>0</v>
      </c>
      <c r="F33" s="17"/>
      <c r="G33" s="59">
        <f>D33-E33</f>
        <v>0</v>
      </c>
    </row>
    <row r="34" spans="2:7" ht="15.75" thickBot="1">
      <c r="B34" s="61" t="s">
        <v>22</v>
      </c>
      <c r="C34" s="62" t="s">
        <v>43</v>
      </c>
      <c r="D34" s="63">
        <v>2287193</v>
      </c>
      <c r="E34" s="63">
        <v>2287193</v>
      </c>
      <c r="F34" s="64"/>
      <c r="G34" s="59">
        <f>D34-E34</f>
        <v>0</v>
      </c>
    </row>
    <row r="35" ht="15" customHeight="1">
      <c r="B35" s="1"/>
    </row>
    <row r="36" spans="2:3" ht="12" customHeight="1">
      <c r="B36" s="3" t="s">
        <v>34</v>
      </c>
      <c r="C36" s="65" t="s">
        <v>53</v>
      </c>
    </row>
  </sheetData>
  <sheetProtection/>
  <mergeCells count="5">
    <mergeCell ref="C7:G7"/>
    <mergeCell ref="B6:G6"/>
    <mergeCell ref="C2:G2"/>
    <mergeCell ref="C3:G3"/>
    <mergeCell ref="D4:G4"/>
  </mergeCells>
  <printOptions/>
  <pageMargins left="0.2362204724409449" right="0.2362204724409449" top="0.1968503937007874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Bait</cp:lastModifiedBy>
  <cp:lastPrinted>2016-11-15T06:34:43Z</cp:lastPrinted>
  <dcterms:created xsi:type="dcterms:W3CDTF">2007-12-17T08:31:14Z</dcterms:created>
  <dcterms:modified xsi:type="dcterms:W3CDTF">2016-11-17T06:49:36Z</dcterms:modified>
  <cp:category/>
  <cp:version/>
  <cp:contentType/>
  <cp:contentStatus/>
</cp:coreProperties>
</file>